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2025\02_25_VZ_Serologicky_analyzator_vypujcka\FINAL\ZD_Dilci_dod_materialu_vazane_na_vypujcku_serol_analyzatoru\"/>
    </mc:Choice>
  </mc:AlternateContent>
  <xr:revisionPtr revIDLastSave="0" documentId="13_ncr:1_{285465C3-CD30-4AF2-A9A4-91DD1ADAEFBE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CN_reagencie" sheetId="1" r:id="rId1"/>
    <sheet name="List1" sheetId="2" r:id="rId2"/>
  </sheets>
  <definedNames>
    <definedName name="_xlnm._FilterDatabase" localSheetId="0" hidden="1">CN_reagencie!$A$6:$R$22</definedName>
    <definedName name="_xlnm.Print_Titles" localSheetId="0">CN_reagencie!$6:$6</definedName>
    <definedName name="_xlnm.Print_Area" localSheetId="0">CN_reagencie!$A$1:$R$36</definedName>
  </definedNames>
  <calcPr calcId="181029"/>
</workbook>
</file>

<file path=xl/calcChain.xml><?xml version="1.0" encoding="utf-8"?>
<calcChain xmlns="http://schemas.openxmlformats.org/spreadsheetml/2006/main">
  <c r="N7" i="1" l="1"/>
  <c r="P7" i="1"/>
  <c r="K7" i="1"/>
  <c r="G7" i="1"/>
  <c r="K9" i="1"/>
  <c r="N9" i="1" s="1"/>
  <c r="K10" i="1"/>
  <c r="N10" i="1" s="1"/>
  <c r="K11" i="1"/>
  <c r="N11" i="1" s="1"/>
  <c r="K12" i="1"/>
  <c r="N12" i="1" s="1"/>
  <c r="K13" i="1"/>
  <c r="N13" i="1" s="1"/>
  <c r="K14" i="1"/>
  <c r="N14" i="1" s="1"/>
  <c r="K15" i="1"/>
  <c r="N15" i="1" s="1"/>
  <c r="K16" i="1"/>
  <c r="N16" i="1" s="1"/>
  <c r="K17" i="1"/>
  <c r="N17" i="1" s="1"/>
  <c r="K18" i="1"/>
  <c r="N18" i="1" s="1"/>
  <c r="K19" i="1"/>
  <c r="N19" i="1" s="1"/>
  <c r="K20" i="1"/>
  <c r="N20" i="1" s="1"/>
  <c r="K21" i="1"/>
  <c r="N21" i="1" s="1"/>
  <c r="K8" i="1"/>
  <c r="N8" i="1" s="1"/>
  <c r="G10" i="1"/>
  <c r="G11" i="1"/>
  <c r="G12" i="1"/>
  <c r="G13" i="1"/>
  <c r="G14" i="1"/>
  <c r="G15" i="1"/>
  <c r="G16" i="1"/>
  <c r="G17" i="1"/>
  <c r="G18" i="1"/>
  <c r="G19" i="1"/>
  <c r="G20" i="1"/>
  <c r="G21" i="1"/>
  <c r="G9" i="1"/>
  <c r="G8" i="1"/>
  <c r="P9" i="1" l="1"/>
  <c r="P11" i="1"/>
  <c r="P21" i="1"/>
  <c r="P20" i="1"/>
  <c r="P10" i="1"/>
  <c r="P19" i="1"/>
  <c r="P18" i="1"/>
  <c r="P16" i="1"/>
  <c r="P17" i="1"/>
  <c r="P15" i="1"/>
  <c r="P14" i="1"/>
  <c r="P8" i="1"/>
  <c r="P13" i="1"/>
  <c r="P12" i="1"/>
  <c r="Q11" i="1" l="1"/>
  <c r="R11" i="1"/>
  <c r="Q12" i="1"/>
  <c r="R12" i="1"/>
  <c r="R18" i="1"/>
  <c r="Q18" i="1"/>
  <c r="R10" i="1"/>
  <c r="Q10" i="1"/>
  <c r="R17" i="1"/>
  <c r="Q17" i="1"/>
  <c r="R20" i="1"/>
  <c r="Q20" i="1"/>
  <c r="Q14" i="1"/>
  <c r="R14" i="1"/>
  <c r="Q15" i="1"/>
  <c r="R15" i="1"/>
  <c r="R13" i="1"/>
  <c r="Q13" i="1"/>
  <c r="Q19" i="1"/>
  <c r="R19" i="1"/>
  <c r="R9" i="1"/>
  <c r="Q9" i="1"/>
  <c r="R8" i="1"/>
  <c r="Q8" i="1"/>
  <c r="R16" i="1"/>
  <c r="Q16" i="1"/>
  <c r="R21" i="1"/>
  <c r="Q21" i="1"/>
  <c r="D22" i="1" l="1"/>
  <c r="E22" i="1"/>
  <c r="F22" i="1"/>
  <c r="C22" i="1"/>
  <c r="G22" i="1" l="1"/>
  <c r="K22" i="1" l="1"/>
  <c r="Q7" i="1" l="1"/>
  <c r="Q22" i="1" s="1"/>
  <c r="N22" i="1" l="1"/>
  <c r="P22" i="1" l="1"/>
  <c r="R7" i="1"/>
  <c r="R22" i="1" s="1"/>
</calcChain>
</file>

<file path=xl/sharedStrings.xml><?xml version="1.0" encoding="utf-8"?>
<sst xmlns="http://schemas.openxmlformats.org/spreadsheetml/2006/main" count="47" uniqueCount="46">
  <si>
    <t>xxx</t>
  </si>
  <si>
    <t>Sazba DPH</t>
  </si>
  <si>
    <t>vyšetření</t>
  </si>
  <si>
    <t>počet testů v balení</t>
  </si>
  <si>
    <t>Předpokládaný počet vyšetření (ks) za 1 rok</t>
  </si>
  <si>
    <t>Počet vyšetření (ks) použitých na kalibrace za 1 rok *</t>
  </si>
  <si>
    <t>Počet vyšetření (ks) použitých na kontroly za 1 rok</t>
  </si>
  <si>
    <t>počet balení (ks) za 1 rok</t>
  </si>
  <si>
    <t>Název reagencie</t>
  </si>
  <si>
    <t>Předpokládaný počet kalibrací za  1 rok</t>
  </si>
  <si>
    <t>Cena za 1 balení v Kč bez DPH</t>
  </si>
  <si>
    <t xml:space="preserve">V případě, že předpokládaná spotřeba reagencií resp. cena za vyšetření nebude odpovídat reálnému stavu dodávek resp. reálné ceně za vyšetření v době plnění a trvání smluvního vztahu s vybraným dodavatelem a  nákladovost bude o více než 5 % vyšší, má zadavatel právo na odstoupení od smlouvy nebo udělení smluvní pokuty ve výši 10 % z každé realizované dodávky  reagencií. </t>
  </si>
  <si>
    <t>Předpokládané množství vyšetření kontrolního materiálu je kalkulováno na současný stav a systém laboratoře.</t>
  </si>
  <si>
    <t>vypočet probíhá automaticky na základě zadaných údajů v jiných sloupcích</t>
  </si>
  <si>
    <t>Borrelia recombinant IgM</t>
  </si>
  <si>
    <t>Borrelia recombinant IgG</t>
  </si>
  <si>
    <t>Chlamydia pneumoniae IgM</t>
  </si>
  <si>
    <t>Chlamydia pneumoniae IgA</t>
  </si>
  <si>
    <t>Chlamydia pneumoniae IgG</t>
  </si>
  <si>
    <t>Mycoplasma pneumoniae IgM</t>
  </si>
  <si>
    <t>Mycoplasma pneumoniae IgA</t>
  </si>
  <si>
    <t>Mycoplasma pneumoniae IgG</t>
  </si>
  <si>
    <t>CMV IgM</t>
  </si>
  <si>
    <t>CMV IgG</t>
  </si>
  <si>
    <t>EBV VCA IgM</t>
  </si>
  <si>
    <t>EBV VCA IgG</t>
  </si>
  <si>
    <t>EBV EBNA-1 IgG</t>
  </si>
  <si>
    <t>TBE Virus IgM</t>
  </si>
  <si>
    <t>TBE Virus IgG</t>
  </si>
  <si>
    <t>V rámci počtu balení je nutné zohlednit on board stabilitu reagencií</t>
  </si>
  <si>
    <t>Cena za balení kontrolních setů v Kč bez DPH za 1 rok</t>
  </si>
  <si>
    <r>
      <rPr>
        <u/>
        <sz val="10"/>
        <rFont val="Arial"/>
        <family val="2"/>
        <charset val="238"/>
      </rPr>
      <t>Veřejná zakázka</t>
    </r>
    <r>
      <rPr>
        <sz val="10"/>
        <rFont val="Arial"/>
        <family val="2"/>
        <charset val="238"/>
      </rPr>
      <t xml:space="preserve">: </t>
    </r>
    <r>
      <rPr>
        <b/>
        <sz val="10"/>
        <rFont val="Arial"/>
        <family val="2"/>
        <charset val="238"/>
      </rPr>
      <t>Dílčí dodávky reagencií, kontrolního, kalibračního a ostatního materiálu včetně výpůjčky imunochemického analyzátoru pro metody infekční serologie</t>
    </r>
  </si>
  <si>
    <t xml:space="preserve">CENA ZA                   1 VYŠETŘENÍ v Kč bez DPH za reagencie včetně kontrolního, kalibračního a ostatního materiálu **           </t>
  </si>
  <si>
    <t>Příloha č. 1 ZD/ Příloha č. 1 kupní smlouvy</t>
  </si>
  <si>
    <t>doplní účastník (dodavatel)</t>
  </si>
  <si>
    <t>Reagencie, které nebudou v této cenové kalkulaci uvedeny a přitom budou pro dané vyšetření potřebné, bude vybraný dodavatel dodávat bezplatně na své náklady.</t>
  </si>
  <si>
    <r>
      <t xml:space="preserve">* Účastník zadávacího řízení doplní počty vyšetření, spotřebovaných na uvedený předpokládaný počet kalibraci za rok, dle reálného nastavení kalibrace pro dané vyšetření (tzn. dle reálného počtu měřících bodů, dle měření v duplikátu, apod.). Po doplnění počtu se automaticky aktualizují počty ve sloupcích "Celkový počet vyšetření včetně kontrol a kalibrací za 1 rok" a "Předpokládané množství (ks) vyšetření za 4 roky". </t>
    </r>
    <r>
      <rPr>
        <b/>
        <i/>
        <sz val="10"/>
        <rFont val="Arial"/>
        <family val="2"/>
        <charset val="238"/>
      </rPr>
      <t>Příklad výpočtu: 2 bodová kalibrace v duplikátu = 2x2 vyšetření na jednu kalibraci x 12/rok = 48 vyšetření na kalibraci za rok</t>
    </r>
    <r>
      <rPr>
        <b/>
        <sz val="10"/>
        <rFont val="Arial"/>
        <family val="2"/>
        <charset val="238"/>
      </rPr>
      <t xml:space="preserve"> </t>
    </r>
  </si>
  <si>
    <t>Smlouva s vybraným dodavatelem pro plnění předmětu veřejné zakázky bude uzavřena na dobu použitelnosti technologie určené k výpůjčce (zadavatel předpokládá dobu použitelnost zařízení v rozmezí 8 - 10 let); celková nabídková cena za 4 roky plnění v Kč bez DPH slouží zadavateli pro výpočet předpokládané hodnoty veřejné zakázky a také pro hodnocení nabídek (viz hodnotící kritéria).</t>
  </si>
  <si>
    <r>
      <t xml:space="preserve">** SOUČET </t>
    </r>
    <r>
      <rPr>
        <b/>
        <u/>
        <sz val="10"/>
        <rFont val="Arial"/>
        <family val="2"/>
        <charset val="238"/>
      </rPr>
      <t>ceny reagencie za jedno vyšetření v Kč bez DPH</t>
    </r>
    <r>
      <rPr>
        <b/>
        <sz val="10"/>
        <rFont val="Arial"/>
        <family val="2"/>
        <charset val="238"/>
      </rPr>
      <t xml:space="preserve">  (tabulka této přílohy sloupec "CENA ZA 1 VYŠETŘENÍ v Kč bez DPH") </t>
    </r>
    <r>
      <rPr>
        <b/>
        <u/>
        <sz val="10"/>
        <rFont val="Arial"/>
        <family val="2"/>
        <charset val="238"/>
      </rPr>
      <t>+ ceny kontrolního, kalibračního materiálu a ostatního materiálu za jedno vyšetření v Kč bez DPH rozpočítané na celkový počet stanovení daného vyšetření. Údaj je nutné zadat ručně.</t>
    </r>
    <r>
      <rPr>
        <b/>
        <i/>
        <sz val="10"/>
        <rFont val="Arial"/>
        <family val="2"/>
        <charset val="238"/>
      </rPr>
      <t xml:space="preserve">        </t>
    </r>
  </si>
  <si>
    <r>
      <t xml:space="preserve">Celkový počet vyšetření (ks) včetně kontrol a kalibrací za 1 rok </t>
    </r>
    <r>
      <rPr>
        <sz val="11"/>
        <rFont val="Arial"/>
        <family val="2"/>
        <charset val="238"/>
      </rPr>
      <t>(C+E+F)</t>
    </r>
  </si>
  <si>
    <r>
      <t xml:space="preserve">Cena za balení v Kč bez DPH za 1 rok 
</t>
    </r>
    <r>
      <rPr>
        <sz val="11"/>
        <rFont val="Arial"/>
        <family val="2"/>
        <charset val="238"/>
      </rPr>
      <t>(I*J)</t>
    </r>
  </si>
  <si>
    <r>
      <t xml:space="preserve">Celková nabídková cena za 1 rok v Kč s DPH za reagencie včetně kontrolního, kalibračního a ostatního materiálu </t>
    </r>
    <r>
      <rPr>
        <sz val="11"/>
        <rFont val="Arial"/>
        <family val="2"/>
        <charset val="238"/>
      </rPr>
      <t>(N+(N*O)</t>
    </r>
  </si>
  <si>
    <r>
      <t xml:space="preserve">Celková nabídková cena za 4 roky v Kč bez DPH za reagencie včetně kontrolního, kalibračního a ostatního materiálu </t>
    </r>
    <r>
      <rPr>
        <sz val="11"/>
        <rFont val="Arial"/>
        <family val="2"/>
        <charset val="238"/>
      </rPr>
      <t>(N*4)</t>
    </r>
  </si>
  <si>
    <r>
      <t xml:space="preserve">Celková nabídková cena za 4 roky v Kč s DPH za reagencie včetně kontrolního, kalibračního materiálu </t>
    </r>
    <r>
      <rPr>
        <sz val="11"/>
        <rFont val="Arial"/>
        <family val="2"/>
        <charset val="238"/>
      </rPr>
      <t>(P*4)</t>
    </r>
  </si>
  <si>
    <t>Kalkulace za vyšetření (reagencie, kontrolní, kalibrační a ostatní materiál); podklady pro hodnocení</t>
  </si>
  <si>
    <t>Cena za vyšetření v Kč bez DPH za reagencie včetně kontrolního, kalibračního a ostatního materiálu za 1 rok (C*M)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</si>
</sst>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164" formatCode="_-* #,##0\ _K_č_-;\-* #,##0\ _K_č_-;_-* &quot;-&quot;\ _K_č_-;_-@_-"/>
    <numFmt numFmtId="165" formatCode="#,##0.00_ ;\-#,##0.00\ "/>
    <numFmt numFmtId="166" formatCode="_([$€-2]* #,##0.00_);_([$€-2]* \(#,##0.00\);_([$€-2]* &quot;-&quot;??_)"/>
    <numFmt numFmtId="167" formatCode="_(* #,##0.0_);_(* \(#,##0.00\);_(* &quot;-&quot;??_);_(@_)"/>
    <numFmt numFmtId="168" formatCode="General_)"/>
    <numFmt numFmtId="169" formatCode="0.000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_-* #,##0.00\ _D_M_-;\-* #,##0.00\ _D_M_-;_-* &quot;-&quot;??\ _D_M_-;_-@_-"/>
    <numFmt numFmtId="174" formatCode="_(* #,##0.0_%_);_(* \(#,##0.0_%\);_(* &quot; - &quot;_%_);_(@_)"/>
    <numFmt numFmtId="175" formatCode="_(* #,##0.0%_);_(* \(#,##0.0%\);_(* &quot; - &quot;\%_);_(@_)"/>
    <numFmt numFmtId="176" formatCode="_(* #,##0_);_(* \(#,##0\);_(* &quot; - &quot;_);_(@_)"/>
    <numFmt numFmtId="177" formatCode="_(* #,##0.0_);_(* \(#,##0.0\);_(* &quot; - &quot;_);_(@_)"/>
    <numFmt numFmtId="178" formatCode="_(* #,##0.00_);_(* \(#,##0.00\);_(* &quot; - &quot;_);_(@_)"/>
    <numFmt numFmtId="179" formatCode="_(* #,##0.000_);_(* \(#,##0.000\);_(* &quot; - &quot;_);_(@_)"/>
    <numFmt numFmtId="180" formatCode="#,##0;\(#,##0\);&quot;-&quot;"/>
    <numFmt numFmtId="181" formatCode="0.00_)"/>
    <numFmt numFmtId="182" formatCode="0.0%_);\(0.0%\)"/>
    <numFmt numFmtId="183" formatCode="\60\4\7\:"/>
    <numFmt numFmtId="184" formatCode="&quot;fl&quot;#,##0.00_);[Red]\(&quot;fl&quot;#,##0.00\)"/>
    <numFmt numFmtId="185" formatCode="_(&quot;fl&quot;* #,##0_);_(&quot;fl&quot;* \(#,##0\);_(&quot;fl&quot;* &quot;-&quot;_);_(@_)"/>
    <numFmt numFmtId="186" formatCode="_-&quot;DM&quot;* #,##0_-;\-&quot;DM&quot;* #,##0_-;_-&quot;DM&quot;* &quot;-&quot;_-;_-@_-"/>
    <numFmt numFmtId="187" formatCode="_-* #,##0.00\ &quot;DM&quot;_-;\-* #,##0.00\ &quot;DM&quot;_-;_-* &quot;-&quot;??\ &quot;DM&quot;_-;_-@_-"/>
  </numFmts>
  <fonts count="5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i/>
      <sz val="12"/>
      <name val="Times New Roman"/>
      <family val="1"/>
    </font>
    <font>
      <sz val="9"/>
      <name val="Times New Roman"/>
      <family val="1"/>
    </font>
    <font>
      <sz val="8"/>
      <color indexed="39"/>
      <name val="Arial"/>
      <family val="2"/>
    </font>
    <font>
      <sz val="7"/>
      <name val="Arial"/>
      <family val="2"/>
    </font>
    <font>
      <sz val="7"/>
      <color indexed="12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i/>
      <sz val="8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6"/>
      <name val="Helv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b/>
      <sz val="7"/>
      <color indexed="12"/>
      <name val="Arial"/>
      <family val="2"/>
      <charset val="23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Arial"/>
      <family val="1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rgb="FF9C0006"/>
      <name val="Calibri"/>
      <family val="2"/>
      <scheme val="minor"/>
    </font>
    <font>
      <u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0" fontId="1" fillId="0" borderId="0"/>
    <xf numFmtId="166" fontId="5" fillId="0" borderId="0" applyNumberFormat="0" applyFont="0" applyFill="0" applyBorder="0" applyAlignment="0" applyProtection="0"/>
    <xf numFmtId="166" fontId="13" fillId="5" borderId="0" applyNumberFormat="0" applyBorder="0" applyAlignment="0" applyProtection="0">
      <alignment vertical="center"/>
    </xf>
    <xf numFmtId="166" fontId="13" fillId="6" borderId="0" applyNumberFormat="0" applyBorder="0" applyAlignment="0" applyProtection="0">
      <alignment vertical="center"/>
    </xf>
    <xf numFmtId="166" fontId="13" fillId="7" borderId="0" applyNumberFormat="0" applyBorder="0" applyAlignment="0" applyProtection="0">
      <alignment vertical="center"/>
    </xf>
    <xf numFmtId="166" fontId="13" fillId="8" borderId="0" applyNumberFormat="0" applyBorder="0" applyAlignment="0" applyProtection="0">
      <alignment vertical="center"/>
    </xf>
    <xf numFmtId="166" fontId="13" fillId="9" borderId="0" applyNumberFormat="0" applyBorder="0" applyAlignment="0" applyProtection="0">
      <alignment vertical="center"/>
    </xf>
    <xf numFmtId="166" fontId="13" fillId="10" borderId="0" applyNumberFormat="0" applyBorder="0" applyAlignment="0" applyProtection="0">
      <alignment vertical="center"/>
    </xf>
    <xf numFmtId="166" fontId="13" fillId="11" borderId="0" applyNumberFormat="0" applyBorder="0" applyAlignment="0" applyProtection="0">
      <alignment vertical="center"/>
    </xf>
    <xf numFmtId="166" fontId="13" fillId="12" borderId="0" applyNumberFormat="0" applyBorder="0" applyAlignment="0" applyProtection="0">
      <alignment vertical="center"/>
    </xf>
    <xf numFmtId="166" fontId="13" fillId="13" borderId="0" applyNumberFormat="0" applyBorder="0" applyAlignment="0" applyProtection="0">
      <alignment vertical="center"/>
    </xf>
    <xf numFmtId="166" fontId="13" fillId="8" borderId="0" applyNumberFormat="0" applyBorder="0" applyAlignment="0" applyProtection="0">
      <alignment vertical="center"/>
    </xf>
    <xf numFmtId="166" fontId="13" fillId="11" borderId="0" applyNumberFormat="0" applyBorder="0" applyAlignment="0" applyProtection="0">
      <alignment vertical="center"/>
    </xf>
    <xf numFmtId="166" fontId="13" fillId="14" borderId="0" applyNumberFormat="0" applyBorder="0" applyAlignment="0" applyProtection="0">
      <alignment vertical="center"/>
    </xf>
    <xf numFmtId="166" fontId="14" fillId="15" borderId="0" applyNumberFormat="0" applyBorder="0" applyAlignment="0" applyProtection="0">
      <alignment vertical="center"/>
    </xf>
    <xf numFmtId="166" fontId="14" fillId="12" borderId="0" applyNumberFormat="0" applyBorder="0" applyAlignment="0" applyProtection="0">
      <alignment vertical="center"/>
    </xf>
    <xf numFmtId="166" fontId="14" fillId="13" borderId="0" applyNumberFormat="0" applyBorder="0" applyAlignment="0" applyProtection="0">
      <alignment vertical="center"/>
    </xf>
    <xf numFmtId="166" fontId="14" fillId="16" borderId="0" applyNumberFormat="0" applyBorder="0" applyAlignment="0" applyProtection="0">
      <alignment vertical="center"/>
    </xf>
    <xf numFmtId="166" fontId="14" fillId="17" borderId="0" applyNumberFormat="0" applyBorder="0" applyAlignment="0" applyProtection="0">
      <alignment vertical="center"/>
    </xf>
    <xf numFmtId="166" fontId="14" fillId="18" borderId="0" applyNumberFormat="0" applyBorder="0" applyAlignment="0" applyProtection="0">
      <alignment vertical="center"/>
    </xf>
    <xf numFmtId="166" fontId="15" fillId="0" borderId="7" applyFill="0" applyProtection="0">
      <alignment horizontal="right"/>
    </xf>
    <xf numFmtId="167" fontId="16" fillId="0" borderId="0" applyFill="0" applyBorder="0" applyAlignment="0"/>
    <xf numFmtId="168" fontId="16" fillId="0" borderId="0" applyFill="0" applyBorder="0" applyAlignment="0"/>
    <xf numFmtId="169" fontId="16" fillId="0" borderId="0" applyFill="0" applyBorder="0" applyAlignment="0"/>
    <xf numFmtId="170" fontId="16" fillId="0" borderId="0" applyFill="0" applyBorder="0" applyAlignment="0"/>
    <xf numFmtId="171" fontId="16" fillId="0" borderId="0" applyFill="0" applyBorder="0" applyAlignment="0"/>
    <xf numFmtId="167" fontId="16" fillId="0" borderId="0" applyFill="0" applyBorder="0" applyAlignment="0"/>
    <xf numFmtId="172" fontId="16" fillId="0" borderId="0" applyFill="0" applyBorder="0" applyAlignment="0"/>
    <xf numFmtId="168" fontId="16" fillId="0" borderId="0" applyFill="0" applyBorder="0" applyAlignment="0"/>
    <xf numFmtId="166" fontId="5" fillId="0" borderId="9" applyFont="0" applyFill="0" applyBorder="0" applyProtection="0">
      <alignment horizontal="right"/>
    </xf>
    <xf numFmtId="166" fontId="17" fillId="19" borderId="1" applyNumberFormat="0" applyAlignment="0"/>
    <xf numFmtId="167" fontId="16" fillId="0" borderId="0" applyFont="0" applyFill="0" applyBorder="0" applyAlignment="0" applyProtection="0"/>
    <xf numFmtId="40" fontId="5" fillId="0" borderId="0" applyFont="0" applyFill="0" applyBorder="0" applyProtection="0">
      <alignment horizontal="right"/>
    </xf>
    <xf numFmtId="168" fontId="16" fillId="0" borderId="0" applyFont="0" applyFill="0" applyBorder="0" applyAlignment="0" applyProtection="0"/>
    <xf numFmtId="39" fontId="18" fillId="0" borderId="0" applyFont="0" applyBorder="0"/>
    <xf numFmtId="166" fontId="19" fillId="0" borderId="0"/>
    <xf numFmtId="15" fontId="5" fillId="0" borderId="0" applyFont="0" applyFill="0" applyBorder="0" applyProtection="0">
      <alignment horizontal="right"/>
    </xf>
    <xf numFmtId="14" fontId="20" fillId="0" borderId="0" applyFill="0" applyBorder="0" applyAlignment="0"/>
    <xf numFmtId="38" fontId="21" fillId="0" borderId="10">
      <alignment vertical="center"/>
    </xf>
    <xf numFmtId="41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16" fillId="0" borderId="0" applyFill="0" applyBorder="0" applyAlignment="0"/>
    <xf numFmtId="168" fontId="16" fillId="0" borderId="0" applyFill="0" applyBorder="0" applyAlignment="0"/>
    <xf numFmtId="167" fontId="16" fillId="0" borderId="0" applyFill="0" applyBorder="0" applyAlignment="0"/>
    <xf numFmtId="172" fontId="16" fillId="0" borderId="0" applyFill="0" applyBorder="0" applyAlignment="0"/>
    <xf numFmtId="168" fontId="16" fillId="0" borderId="0" applyFill="0" applyBorder="0" applyAlignment="0"/>
    <xf numFmtId="166" fontId="21" fillId="0" borderId="0" applyFont="0" applyFill="0" applyBorder="0" applyAlignment="0" applyProtection="0"/>
    <xf numFmtId="174" fontId="22" fillId="0" borderId="0">
      <alignment horizontal="right" vertical="top"/>
    </xf>
    <xf numFmtId="175" fontId="16" fillId="0" borderId="0">
      <alignment horizontal="right" vertical="top"/>
    </xf>
    <xf numFmtId="175" fontId="22" fillId="0" borderId="0">
      <alignment horizontal="right" vertical="top"/>
    </xf>
    <xf numFmtId="176" fontId="16" fillId="0" borderId="0" applyFill="0" applyBorder="0">
      <alignment horizontal="right" vertical="top"/>
    </xf>
    <xf numFmtId="177" fontId="16" fillId="0" borderId="0" applyFill="0" applyBorder="0">
      <alignment horizontal="right" vertical="top"/>
    </xf>
    <xf numFmtId="178" fontId="16" fillId="0" borderId="0" applyFill="0" applyBorder="0">
      <alignment horizontal="right" vertical="top"/>
    </xf>
    <xf numFmtId="179" fontId="16" fillId="0" borderId="0" applyFill="0" applyBorder="0">
      <alignment horizontal="right" vertical="top"/>
    </xf>
    <xf numFmtId="166" fontId="23" fillId="0" borderId="0">
      <alignment horizontal="center" wrapText="1"/>
    </xf>
    <xf numFmtId="180" fontId="24" fillId="0" borderId="0" applyFill="0" applyBorder="0">
      <alignment vertical="top"/>
    </xf>
    <xf numFmtId="180" fontId="25" fillId="0" borderId="0" applyFill="0" applyBorder="0" applyProtection="0">
      <alignment vertical="top"/>
    </xf>
    <xf numFmtId="180" fontId="26" fillId="0" borderId="0">
      <alignment vertical="top"/>
    </xf>
    <xf numFmtId="41" fontId="16" fillId="0" borderId="0" applyFill="0" applyBorder="0" applyAlignment="0" applyProtection="0">
      <alignment horizontal="right" vertical="top"/>
    </xf>
    <xf numFmtId="180" fontId="27" fillId="0" borderId="0"/>
    <xf numFmtId="166" fontId="16" fillId="0" borderId="0" applyFill="0" applyBorder="0">
      <alignment horizontal="left" vertical="top"/>
    </xf>
    <xf numFmtId="166" fontId="28" fillId="0" borderId="11" applyNumberFormat="0" applyAlignment="0" applyProtection="0">
      <alignment horizontal="left" vertical="center"/>
    </xf>
    <xf numFmtId="166" fontId="28" fillId="0" borderId="5">
      <alignment horizontal="left" vertical="center"/>
    </xf>
    <xf numFmtId="166" fontId="29" fillId="0" borderId="0" applyFill="0" applyBorder="0" applyProtection="0">
      <alignment horizontal="right"/>
    </xf>
    <xf numFmtId="0" fontId="55" fillId="4" borderId="0" applyNumberFormat="0" applyBorder="0" applyAlignment="0" applyProtection="0"/>
    <xf numFmtId="167" fontId="16" fillId="0" borderId="0" applyFill="0" applyBorder="0" applyAlignment="0"/>
    <xf numFmtId="168" fontId="16" fillId="0" borderId="0" applyFill="0" applyBorder="0" applyAlignment="0"/>
    <xf numFmtId="167" fontId="16" fillId="0" borderId="0" applyFill="0" applyBorder="0" applyAlignment="0"/>
    <xf numFmtId="172" fontId="16" fillId="0" borderId="0" applyFill="0" applyBorder="0" applyAlignment="0"/>
    <xf numFmtId="168" fontId="16" fillId="0" borderId="0" applyFill="0" applyBorder="0" applyAlignment="0"/>
    <xf numFmtId="181" fontId="30" fillId="0" borderId="0"/>
    <xf numFmtId="166" fontId="31" fillId="0" borderId="0"/>
    <xf numFmtId="166" fontId="32" fillId="0" borderId="0"/>
    <xf numFmtId="166" fontId="5" fillId="0" borderId="0"/>
    <xf numFmtId="166" fontId="31" fillId="0" borderId="0"/>
    <xf numFmtId="166" fontId="31" fillId="0" borderId="0"/>
    <xf numFmtId="166" fontId="31" fillId="0" borderId="0"/>
    <xf numFmtId="166" fontId="31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31" fillId="0" borderId="0"/>
    <xf numFmtId="166" fontId="1" fillId="0" borderId="0"/>
    <xf numFmtId="0" fontId="31" fillId="0" borderId="0"/>
    <xf numFmtId="182" fontId="33" fillId="0" borderId="0" applyFill="0" applyBorder="0" applyAlignment="0" applyProtection="0"/>
    <xf numFmtId="171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34" fillId="0" borderId="0" applyFont="0" applyFill="0" applyBorder="0" applyProtection="0">
      <alignment horizontal="right"/>
    </xf>
    <xf numFmtId="167" fontId="16" fillId="0" borderId="0" applyFill="0" applyBorder="0" applyAlignment="0"/>
    <xf numFmtId="168" fontId="16" fillId="0" borderId="0" applyFill="0" applyBorder="0" applyAlignment="0"/>
    <xf numFmtId="167" fontId="16" fillId="0" borderId="0" applyFill="0" applyBorder="0" applyAlignment="0"/>
    <xf numFmtId="172" fontId="16" fillId="0" borderId="0" applyFill="0" applyBorder="0" applyAlignment="0"/>
    <xf numFmtId="168" fontId="16" fillId="0" borderId="0" applyFill="0" applyBorder="0" applyAlignment="0"/>
    <xf numFmtId="166" fontId="19" fillId="0" borderId="0"/>
    <xf numFmtId="166" fontId="5" fillId="0" borderId="0" applyFont="0" applyFill="0" applyBorder="0" applyProtection="0">
      <alignment horizontal="right"/>
    </xf>
    <xf numFmtId="166" fontId="34" fillId="0" borderId="0" applyFont="0" applyFill="0" applyBorder="0" applyProtection="0">
      <alignment horizontal="right"/>
    </xf>
    <xf numFmtId="166" fontId="5" fillId="0" borderId="0" applyFont="0" applyFill="0" applyBorder="0" applyProtection="0">
      <alignment horizontal="right"/>
    </xf>
    <xf numFmtId="166" fontId="28" fillId="0" borderId="0" applyFill="0" applyBorder="0" applyProtection="0">
      <alignment horizontal="left"/>
    </xf>
    <xf numFmtId="166" fontId="5" fillId="0" borderId="0"/>
    <xf numFmtId="12" fontId="34" fillId="0" borderId="0" applyFont="0" applyFill="0" applyBorder="0" applyProtection="0">
      <alignment horizontal="right"/>
    </xf>
    <xf numFmtId="166" fontId="34" fillId="23" borderId="0" applyFont="0" applyFill="0" applyBorder="0" applyProtection="0">
      <alignment horizontal="right"/>
    </xf>
    <xf numFmtId="166" fontId="35" fillId="0" borderId="0"/>
    <xf numFmtId="49" fontId="20" fillId="0" borderId="0" applyFill="0" applyBorder="0" applyAlignment="0"/>
    <xf numFmtId="184" fontId="16" fillId="0" borderId="0" applyFill="0" applyBorder="0" applyAlignment="0"/>
    <xf numFmtId="185" fontId="16" fillId="0" borderId="0" applyFill="0" applyBorder="0" applyAlignment="0"/>
    <xf numFmtId="166" fontId="36" fillId="0" borderId="0" applyFill="0" applyBorder="0" applyAlignment="0" applyProtection="0"/>
    <xf numFmtId="166" fontId="37" fillId="0" borderId="0">
      <alignment horizontal="left"/>
      <protection locked="0"/>
    </xf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66" fontId="14" fillId="25" borderId="0" applyNumberFormat="0" applyBorder="0" applyAlignment="0" applyProtection="0">
      <alignment vertical="center"/>
    </xf>
    <xf numFmtId="166" fontId="14" fillId="26" borderId="0" applyNumberFormat="0" applyBorder="0" applyAlignment="0" applyProtection="0">
      <alignment vertical="center"/>
    </xf>
    <xf numFmtId="166" fontId="14" fillId="27" borderId="0" applyNumberFormat="0" applyBorder="0" applyAlignment="0" applyProtection="0">
      <alignment vertical="center"/>
    </xf>
    <xf numFmtId="166" fontId="14" fillId="16" borderId="0" applyNumberFormat="0" applyBorder="0" applyAlignment="0" applyProtection="0">
      <alignment vertical="center"/>
    </xf>
    <xf numFmtId="166" fontId="14" fillId="17" borderId="0" applyNumberFormat="0" applyBorder="0" applyAlignment="0" applyProtection="0">
      <alignment vertical="center"/>
    </xf>
    <xf numFmtId="166" fontId="14" fillId="28" borderId="0" applyNumberFormat="0" applyBorder="0" applyAlignment="0" applyProtection="0">
      <alignment vertical="center"/>
    </xf>
    <xf numFmtId="166" fontId="38" fillId="0" borderId="0" applyNumberFormat="0" applyFill="0" applyBorder="0" applyAlignment="0" applyProtection="0">
      <alignment vertical="center"/>
    </xf>
    <xf numFmtId="166" fontId="39" fillId="20" borderId="12" applyNumberFormat="0" applyAlignment="0" applyProtection="0">
      <alignment vertical="center"/>
    </xf>
    <xf numFmtId="166" fontId="40" fillId="21" borderId="0" applyNumberFormat="0" applyBorder="0" applyAlignment="0" applyProtection="0">
      <alignment vertical="center"/>
    </xf>
    <xf numFmtId="166" fontId="41" fillId="22" borderId="16" applyNumberFormat="0" applyFont="0" applyAlignment="0" applyProtection="0">
      <alignment vertical="center"/>
    </xf>
    <xf numFmtId="166" fontId="42" fillId="0" borderId="17" applyNumberFormat="0" applyFill="0" applyAlignment="0" applyProtection="0">
      <alignment vertical="center"/>
    </xf>
    <xf numFmtId="166" fontId="43" fillId="10" borderId="18" applyNumberFormat="0" applyAlignment="0" applyProtection="0">
      <alignment vertical="center"/>
    </xf>
    <xf numFmtId="166" fontId="44" fillId="24" borderId="19" applyNumberFormat="0" applyAlignment="0" applyProtection="0">
      <alignment vertical="center"/>
    </xf>
    <xf numFmtId="166" fontId="45" fillId="6" borderId="0" applyNumberFormat="0" applyBorder="0" applyAlignment="0" applyProtection="0">
      <alignment vertical="center"/>
    </xf>
    <xf numFmtId="166" fontId="46" fillId="0" borderId="0"/>
    <xf numFmtId="38" fontId="3" fillId="0" borderId="0" applyFont="0" applyFill="0" applyBorder="0" applyAlignment="0" applyProtection="0"/>
    <xf numFmtId="166" fontId="41" fillId="0" borderId="0"/>
    <xf numFmtId="166" fontId="47" fillId="7" borderId="0" applyNumberFormat="0" applyBorder="0" applyAlignment="0" applyProtection="0">
      <alignment vertical="center"/>
    </xf>
    <xf numFmtId="166" fontId="48" fillId="0" borderId="13" applyNumberFormat="0" applyFill="0" applyAlignment="0" applyProtection="0">
      <alignment vertical="center"/>
    </xf>
    <xf numFmtId="166" fontId="49" fillId="0" borderId="14" applyNumberFormat="0" applyFill="0" applyAlignment="0" applyProtection="0">
      <alignment vertical="center"/>
    </xf>
    <xf numFmtId="166" fontId="50" fillId="0" borderId="15" applyNumberFormat="0" applyFill="0" applyAlignment="0" applyProtection="0">
      <alignment vertical="center"/>
    </xf>
    <xf numFmtId="166" fontId="50" fillId="0" borderId="0" applyNumberFormat="0" applyFill="0" applyBorder="0" applyAlignment="0" applyProtection="0">
      <alignment vertical="center"/>
    </xf>
    <xf numFmtId="166" fontId="51" fillId="24" borderId="18" applyNumberFormat="0" applyAlignment="0" applyProtection="0">
      <alignment vertical="center"/>
    </xf>
    <xf numFmtId="166" fontId="52" fillId="0" borderId="0" applyNumberFormat="0" applyFill="0" applyBorder="0" applyAlignment="0" applyProtection="0">
      <alignment vertical="center"/>
    </xf>
    <xf numFmtId="166" fontId="53" fillId="0" borderId="0" applyNumberFormat="0" applyFill="0" applyBorder="0" applyAlignment="0" applyProtection="0">
      <alignment vertical="center"/>
    </xf>
    <xf numFmtId="166" fontId="54" fillId="0" borderId="8" applyNumberFormat="0" applyFill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top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" fontId="11" fillId="2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3" fontId="11" fillId="3" borderId="1" xfId="0" applyNumberFormat="1" applyFont="1" applyFill="1" applyBorder="1" applyAlignment="1" applyProtection="1">
      <alignment vertical="top"/>
      <protection locked="0"/>
    </xf>
    <xf numFmtId="4" fontId="11" fillId="3" borderId="1" xfId="0" applyNumberFormat="1" applyFont="1" applyFill="1" applyBorder="1" applyAlignment="1" applyProtection="1">
      <alignment horizontal="center" vertical="top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vertical="center"/>
    </xf>
    <xf numFmtId="3" fontId="4" fillId="2" borderId="2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29" borderId="1" xfId="0" applyNumberFormat="1" applyFont="1" applyFill="1" applyBorder="1" applyAlignment="1">
      <alignment horizontal="center" vertical="center"/>
    </xf>
    <xf numFmtId="164" fontId="4" fillId="29" borderId="2" xfId="0" applyNumberFormat="1" applyFont="1" applyFill="1" applyBorder="1" applyAlignment="1">
      <alignment horizontal="center" vertical="center"/>
    </xf>
    <xf numFmtId="164" fontId="4" fillId="29" borderId="1" xfId="0" applyNumberFormat="1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 vertical="center" wrapText="1"/>
    </xf>
    <xf numFmtId="0" fontId="4" fillId="29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3" fontId="4" fillId="29" borderId="2" xfId="0" applyNumberFormat="1" applyFont="1" applyFill="1" applyBorder="1" applyAlignment="1">
      <alignment vertical="center" wrapText="1"/>
    </xf>
    <xf numFmtId="3" fontId="11" fillId="0" borderId="1" xfId="0" applyNumberFormat="1" applyFont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4" fillId="29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166" fontId="12" fillId="3" borderId="1" xfId="84" applyFont="1" applyFill="1" applyBorder="1" applyProtection="1"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</cellXfs>
  <cellStyles count="142">
    <cellStyle name="******************************************" xfId="2" xr:uid="{00000000-0005-0000-0000-000000000000}"/>
    <cellStyle name="20% - アクセント 1" xfId="3" xr:uid="{00000000-0005-0000-0000-000001000000}"/>
    <cellStyle name="20% - アクセント 2" xfId="4" xr:uid="{00000000-0005-0000-0000-000002000000}"/>
    <cellStyle name="20% - アクセント 3" xfId="5" xr:uid="{00000000-0005-0000-0000-000003000000}"/>
    <cellStyle name="20% - アクセント 4" xfId="6" xr:uid="{00000000-0005-0000-0000-000004000000}"/>
    <cellStyle name="20% - アクセント 5" xfId="7" xr:uid="{00000000-0005-0000-0000-000005000000}"/>
    <cellStyle name="20% - アクセント 6" xfId="8" xr:uid="{00000000-0005-0000-0000-000006000000}"/>
    <cellStyle name="40% - アクセント 1" xfId="9" xr:uid="{00000000-0005-0000-0000-000007000000}"/>
    <cellStyle name="40% - アクセント 2" xfId="10" xr:uid="{00000000-0005-0000-0000-000008000000}"/>
    <cellStyle name="40% - アクセント 3" xfId="11" xr:uid="{00000000-0005-0000-0000-000009000000}"/>
    <cellStyle name="40% - アクセント 4" xfId="12" xr:uid="{00000000-0005-0000-0000-00000A000000}"/>
    <cellStyle name="40% - アクセント 5" xfId="13" xr:uid="{00000000-0005-0000-0000-00000B000000}"/>
    <cellStyle name="40% - アクセント 6" xfId="14" xr:uid="{00000000-0005-0000-0000-00000C000000}"/>
    <cellStyle name="60% - アクセント 1" xfId="15" xr:uid="{00000000-0005-0000-0000-00000D000000}"/>
    <cellStyle name="60% - アクセント 2" xfId="16" xr:uid="{00000000-0005-0000-0000-00000E000000}"/>
    <cellStyle name="60% - アクセント 3" xfId="17" xr:uid="{00000000-0005-0000-0000-00000F000000}"/>
    <cellStyle name="60% - アクセント 4" xfId="18" xr:uid="{00000000-0005-0000-0000-000010000000}"/>
    <cellStyle name="60% - アクセント 5" xfId="19" xr:uid="{00000000-0005-0000-0000-000011000000}"/>
    <cellStyle name="60% - アクセント 6" xfId="20" xr:uid="{00000000-0005-0000-0000-000012000000}"/>
    <cellStyle name="Bottom Edge" xfId="21" xr:uid="{00000000-0005-0000-0000-000013000000}"/>
    <cellStyle name="Calc Currency (0)" xfId="22" xr:uid="{00000000-0005-0000-0000-000014000000}"/>
    <cellStyle name="Calc Currency (2)" xfId="23" xr:uid="{00000000-0005-0000-0000-000015000000}"/>
    <cellStyle name="Calc Percent (0)" xfId="24" xr:uid="{00000000-0005-0000-0000-000016000000}"/>
    <cellStyle name="Calc Percent (1)" xfId="25" xr:uid="{00000000-0005-0000-0000-000017000000}"/>
    <cellStyle name="Calc Percent (2)" xfId="26" xr:uid="{00000000-0005-0000-0000-000018000000}"/>
    <cellStyle name="Calc Units (0)" xfId="27" xr:uid="{00000000-0005-0000-0000-000019000000}"/>
    <cellStyle name="Calc Units (1)" xfId="28" xr:uid="{00000000-0005-0000-0000-00001A000000}"/>
    <cellStyle name="Calc Units (2)" xfId="29" xr:uid="{00000000-0005-0000-0000-00001B000000}"/>
    <cellStyle name="Cents" xfId="30" xr:uid="{00000000-0005-0000-0000-00001C000000}"/>
    <cellStyle name="CK_Input" xfId="31" xr:uid="{00000000-0005-0000-0000-00001D000000}"/>
    <cellStyle name="Comma [00]" xfId="32" xr:uid="{00000000-0005-0000-0000-00001E000000}"/>
    <cellStyle name="Comma Cents" xfId="33" xr:uid="{00000000-0005-0000-0000-00001F000000}"/>
    <cellStyle name="Currency [00]" xfId="34" xr:uid="{00000000-0005-0000-0000-000020000000}"/>
    <cellStyle name="Currency [2]" xfId="35" xr:uid="{00000000-0005-0000-0000-000021000000}"/>
    <cellStyle name="Currency [B]" xfId="36" xr:uid="{00000000-0005-0000-0000-000022000000}"/>
    <cellStyle name="Date" xfId="37" xr:uid="{00000000-0005-0000-0000-000023000000}"/>
    <cellStyle name="Date Short" xfId="38" xr:uid="{00000000-0005-0000-0000-000024000000}"/>
    <cellStyle name="DELTA" xfId="39" xr:uid="{00000000-0005-0000-0000-000025000000}"/>
    <cellStyle name="Dezimal [0]_Pivot" xfId="40" xr:uid="{00000000-0005-0000-0000-000026000000}"/>
    <cellStyle name="Dezimal_Balance" xfId="41" xr:uid="{00000000-0005-0000-0000-000027000000}"/>
    <cellStyle name="Enter Currency (0)" xfId="42" xr:uid="{00000000-0005-0000-0000-000028000000}"/>
    <cellStyle name="Enter Currency (2)" xfId="43" xr:uid="{00000000-0005-0000-0000-000029000000}"/>
    <cellStyle name="Enter Units (0)" xfId="44" xr:uid="{00000000-0005-0000-0000-00002A000000}"/>
    <cellStyle name="Enter Units (1)" xfId="45" xr:uid="{00000000-0005-0000-0000-00002B000000}"/>
    <cellStyle name="Enter Units (2)" xfId="46" xr:uid="{00000000-0005-0000-0000-00002C000000}"/>
    <cellStyle name="Euro" xfId="47" xr:uid="{00000000-0005-0000-0000-00002D000000}"/>
    <cellStyle name="EY%colcalc" xfId="48" xr:uid="{00000000-0005-0000-0000-00002E000000}"/>
    <cellStyle name="EY%input" xfId="49" xr:uid="{00000000-0005-0000-0000-00002F000000}"/>
    <cellStyle name="EY%rowcalc" xfId="50" xr:uid="{00000000-0005-0000-0000-000030000000}"/>
    <cellStyle name="EY0dp" xfId="51" xr:uid="{00000000-0005-0000-0000-000031000000}"/>
    <cellStyle name="EY1dp" xfId="52" xr:uid="{00000000-0005-0000-0000-000032000000}"/>
    <cellStyle name="EY2dp" xfId="53" xr:uid="{00000000-0005-0000-0000-000033000000}"/>
    <cellStyle name="EY3dp" xfId="54" xr:uid="{00000000-0005-0000-0000-000034000000}"/>
    <cellStyle name="EYColumnHeading" xfId="55" xr:uid="{00000000-0005-0000-0000-000035000000}"/>
    <cellStyle name="EYHeading1" xfId="56" xr:uid="{00000000-0005-0000-0000-000036000000}"/>
    <cellStyle name="EYheading2" xfId="57" xr:uid="{00000000-0005-0000-0000-000037000000}"/>
    <cellStyle name="EYheading3" xfId="58" xr:uid="{00000000-0005-0000-0000-000038000000}"/>
    <cellStyle name="EYnumber" xfId="59" xr:uid="{00000000-0005-0000-0000-000039000000}"/>
    <cellStyle name="EYSheetHeader1" xfId="60" xr:uid="{00000000-0005-0000-0000-00003A000000}"/>
    <cellStyle name="EYtext" xfId="61" xr:uid="{00000000-0005-0000-0000-00003B000000}"/>
    <cellStyle name="Header1" xfId="62" xr:uid="{00000000-0005-0000-0000-00003C000000}"/>
    <cellStyle name="Header2" xfId="63" xr:uid="{00000000-0005-0000-0000-00003D000000}"/>
    <cellStyle name="Heading" xfId="64" xr:uid="{00000000-0005-0000-0000-00003E000000}"/>
    <cellStyle name="Chybně 2" xfId="65" xr:uid="{00000000-0005-0000-0000-00003F000000}"/>
    <cellStyle name="Link Currency (0)" xfId="66" xr:uid="{00000000-0005-0000-0000-000040000000}"/>
    <cellStyle name="Link Currency (2)" xfId="67" xr:uid="{00000000-0005-0000-0000-000041000000}"/>
    <cellStyle name="Link Units (0)" xfId="68" xr:uid="{00000000-0005-0000-0000-000042000000}"/>
    <cellStyle name="Link Units (1)" xfId="69" xr:uid="{00000000-0005-0000-0000-000043000000}"/>
    <cellStyle name="Link Units (2)" xfId="70" xr:uid="{00000000-0005-0000-0000-000044000000}"/>
    <cellStyle name="Normal - Style1" xfId="71" xr:uid="{00000000-0005-0000-0000-000045000000}"/>
    <cellStyle name="Normal 10" xfId="72" xr:uid="{00000000-0005-0000-0000-000046000000}"/>
    <cellStyle name="Normal 2" xfId="73" xr:uid="{00000000-0005-0000-0000-000047000000}"/>
    <cellStyle name="Normal 3" xfId="74" xr:uid="{00000000-0005-0000-0000-000048000000}"/>
    <cellStyle name="Normal 4" xfId="75" xr:uid="{00000000-0005-0000-0000-000049000000}"/>
    <cellStyle name="Normal 5" xfId="76" xr:uid="{00000000-0005-0000-0000-00004A000000}"/>
    <cellStyle name="Normal 6" xfId="77" xr:uid="{00000000-0005-0000-0000-00004B000000}"/>
    <cellStyle name="Normal 7" xfId="78" xr:uid="{00000000-0005-0000-0000-00004C000000}"/>
    <cellStyle name="Normal 8" xfId="79" xr:uid="{00000000-0005-0000-0000-00004D000000}"/>
    <cellStyle name="Normal 9" xfId="80" xr:uid="{00000000-0005-0000-0000-00004E000000}"/>
    <cellStyle name="Normální" xfId="0" builtinId="0"/>
    <cellStyle name="Normální 10" xfId="141" xr:uid="{00000000-0005-0000-0000-000050000000}"/>
    <cellStyle name="Normální 2" xfId="81" xr:uid="{00000000-0005-0000-0000-000051000000}"/>
    <cellStyle name="Normální 2 2" xfId="82" xr:uid="{00000000-0005-0000-0000-000052000000}"/>
    <cellStyle name="Normální 3" xfId="83" xr:uid="{00000000-0005-0000-0000-000053000000}"/>
    <cellStyle name="normální 4" xfId="84" xr:uid="{00000000-0005-0000-0000-000054000000}"/>
    <cellStyle name="Normální 5" xfId="1" xr:uid="{00000000-0005-0000-0000-000055000000}"/>
    <cellStyle name="normální 6" xfId="85" xr:uid="{00000000-0005-0000-0000-000056000000}"/>
    <cellStyle name="Normální 7" xfId="138" xr:uid="{00000000-0005-0000-0000-000057000000}"/>
    <cellStyle name="Normální 8" xfId="139" xr:uid="{00000000-0005-0000-0000-000058000000}"/>
    <cellStyle name="Normální 9" xfId="140" xr:uid="{00000000-0005-0000-0000-000059000000}"/>
    <cellStyle name="p" xfId="86" xr:uid="{00000000-0005-0000-0000-00005A000000}"/>
    <cellStyle name="Percent [0]" xfId="87" xr:uid="{00000000-0005-0000-0000-00005B000000}"/>
    <cellStyle name="Percent [00]" xfId="88" xr:uid="{00000000-0005-0000-0000-00005C000000}"/>
    <cellStyle name="Percent 2" xfId="89" xr:uid="{00000000-0005-0000-0000-00005D000000}"/>
    <cellStyle name="Percent Comma" xfId="90" xr:uid="{00000000-0005-0000-0000-00005E000000}"/>
    <cellStyle name="PrePop Currency (0)" xfId="91" xr:uid="{00000000-0005-0000-0000-00005F000000}"/>
    <cellStyle name="PrePop Currency (2)" xfId="92" xr:uid="{00000000-0005-0000-0000-000060000000}"/>
    <cellStyle name="PrePop Units (0)" xfId="93" xr:uid="{00000000-0005-0000-0000-000061000000}"/>
    <cellStyle name="PrePop Units (1)" xfId="94" xr:uid="{00000000-0005-0000-0000-000062000000}"/>
    <cellStyle name="PrePop Units (2)" xfId="95" xr:uid="{00000000-0005-0000-0000-000063000000}"/>
    <cellStyle name="rate" xfId="96" xr:uid="{00000000-0005-0000-0000-000064000000}"/>
    <cellStyle name="Ratio" xfId="97" xr:uid="{00000000-0005-0000-0000-000065000000}"/>
    <cellStyle name="Ratio Comma" xfId="98" xr:uid="{00000000-0005-0000-0000-000066000000}"/>
    <cellStyle name="Ratio_Private" xfId="99" xr:uid="{00000000-0005-0000-0000-000067000000}"/>
    <cellStyle name="Section" xfId="100" xr:uid="{00000000-0005-0000-0000-000068000000}"/>
    <cellStyle name="Standard_Balance" xfId="101" xr:uid="{00000000-0005-0000-0000-000069000000}"/>
    <cellStyle name="Stock Comma" xfId="102" xr:uid="{00000000-0005-0000-0000-00006A000000}"/>
    <cellStyle name="Stock Price" xfId="103" xr:uid="{00000000-0005-0000-0000-00006B000000}"/>
    <cellStyle name="Test" xfId="104" xr:uid="{00000000-0005-0000-0000-00006C000000}"/>
    <cellStyle name="Text Indent A" xfId="105" xr:uid="{00000000-0005-0000-0000-00006D000000}"/>
    <cellStyle name="Text Indent B" xfId="106" xr:uid="{00000000-0005-0000-0000-00006E000000}"/>
    <cellStyle name="Text Indent C" xfId="107" xr:uid="{00000000-0005-0000-0000-00006F000000}"/>
    <cellStyle name="Top Edge" xfId="108" xr:uid="{00000000-0005-0000-0000-000070000000}"/>
    <cellStyle name="ubordinated Debt" xfId="109" xr:uid="{00000000-0005-0000-0000-000071000000}"/>
    <cellStyle name="Währung [0]_Pivot" xfId="110" xr:uid="{00000000-0005-0000-0000-000072000000}"/>
    <cellStyle name="Währung_Balance" xfId="111" xr:uid="{00000000-0005-0000-0000-000073000000}"/>
    <cellStyle name="アクセント 1" xfId="112" xr:uid="{00000000-0005-0000-0000-000074000000}"/>
    <cellStyle name="アクセント 2" xfId="113" xr:uid="{00000000-0005-0000-0000-000075000000}"/>
    <cellStyle name="アクセント 3" xfId="114" xr:uid="{00000000-0005-0000-0000-000076000000}"/>
    <cellStyle name="アクセント 4" xfId="115" xr:uid="{00000000-0005-0000-0000-000077000000}"/>
    <cellStyle name="アクセント 5" xfId="116" xr:uid="{00000000-0005-0000-0000-000078000000}"/>
    <cellStyle name="アクセント 6" xfId="117" xr:uid="{00000000-0005-0000-0000-000079000000}"/>
    <cellStyle name="タイトル" xfId="118" xr:uid="{00000000-0005-0000-0000-00007A000000}"/>
    <cellStyle name="チェック セル" xfId="119" xr:uid="{00000000-0005-0000-0000-00007B000000}"/>
    <cellStyle name="どちらでもない" xfId="120" xr:uid="{00000000-0005-0000-0000-00007C000000}"/>
    <cellStyle name="メモ" xfId="121" xr:uid="{00000000-0005-0000-0000-00007D000000}"/>
    <cellStyle name="リンク セル" xfId="122" xr:uid="{00000000-0005-0000-0000-00007E000000}"/>
    <cellStyle name="入力" xfId="123" xr:uid="{00000000-0005-0000-0000-00007F000000}"/>
    <cellStyle name="出力" xfId="124" xr:uid="{00000000-0005-0000-0000-000080000000}"/>
    <cellStyle name="悪い" xfId="125" xr:uid="{00000000-0005-0000-0000-000081000000}"/>
    <cellStyle name="未定義" xfId="126" xr:uid="{00000000-0005-0000-0000-000082000000}"/>
    <cellStyle name="桁区切り_DATA" xfId="127" xr:uid="{00000000-0005-0000-0000-000083000000}"/>
    <cellStyle name="標準_2004_11_26_New Products_Sales Force" xfId="128" xr:uid="{00000000-0005-0000-0000-000084000000}"/>
    <cellStyle name="良い" xfId="129" xr:uid="{00000000-0005-0000-0000-000085000000}"/>
    <cellStyle name="見出し 1" xfId="130" xr:uid="{00000000-0005-0000-0000-000086000000}"/>
    <cellStyle name="見出し 2" xfId="131" xr:uid="{00000000-0005-0000-0000-000087000000}"/>
    <cellStyle name="見出し 3" xfId="132" xr:uid="{00000000-0005-0000-0000-000088000000}"/>
    <cellStyle name="見出し 4" xfId="133" xr:uid="{00000000-0005-0000-0000-000089000000}"/>
    <cellStyle name="計算" xfId="134" xr:uid="{00000000-0005-0000-0000-00008A000000}"/>
    <cellStyle name="説明文" xfId="135" xr:uid="{00000000-0005-0000-0000-00008B000000}"/>
    <cellStyle name="警告文" xfId="136" xr:uid="{00000000-0005-0000-0000-00008C000000}"/>
    <cellStyle name="集計" xfId="137" xr:uid="{00000000-0005-0000-0000-00008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6"/>
  <sheetViews>
    <sheetView showGridLines="0" tabSelected="1" zoomScale="70" zoomScaleNormal="70" workbookViewId="0">
      <selection activeCell="M7" sqref="M7"/>
    </sheetView>
  </sheetViews>
  <sheetFormatPr defaultColWidth="9.140625" defaultRowHeight="12.75"/>
  <cols>
    <col min="1" max="1" width="30" style="1" customWidth="1"/>
    <col min="2" max="2" width="29.140625" style="1" customWidth="1"/>
    <col min="3" max="3" width="22.7109375" style="1" customWidth="1"/>
    <col min="4" max="7" width="18.5703125" style="1" customWidth="1"/>
    <col min="8" max="9" width="14.7109375" style="1" customWidth="1"/>
    <col min="10" max="10" width="18.28515625" style="1" bestFit="1" customWidth="1"/>
    <col min="11" max="12" width="18.28515625" style="1" customWidth="1"/>
    <col min="13" max="13" width="20.28515625" style="1" customWidth="1"/>
    <col min="14" max="14" width="20.7109375" style="1" customWidth="1"/>
    <col min="15" max="15" width="11.5703125" style="1" customWidth="1"/>
    <col min="16" max="16" width="19.28515625" style="1" customWidth="1"/>
    <col min="17" max="18" width="19.85546875" style="1" customWidth="1"/>
    <col min="19" max="16384" width="9.140625" style="1"/>
  </cols>
  <sheetData>
    <row r="1" spans="1:20">
      <c r="A1" s="3" t="s">
        <v>33</v>
      </c>
      <c r="B1" s="3"/>
      <c r="C1" s="3"/>
      <c r="D1" s="3"/>
      <c r="E1" s="3"/>
      <c r="F1" s="3"/>
      <c r="G1" s="3"/>
    </row>
    <row r="2" spans="1:20" ht="20.25">
      <c r="A2" s="36" t="s">
        <v>44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20" ht="2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0" ht="20.25">
      <c r="A4" s="3" t="s">
        <v>31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ht="21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20" ht="149.25">
      <c r="A6" s="24" t="s">
        <v>8</v>
      </c>
      <c r="B6" s="25" t="s">
        <v>2</v>
      </c>
      <c r="C6" s="25" t="s">
        <v>4</v>
      </c>
      <c r="D6" s="25" t="s">
        <v>9</v>
      </c>
      <c r="E6" s="25" t="s">
        <v>5</v>
      </c>
      <c r="F6" s="25" t="s">
        <v>6</v>
      </c>
      <c r="G6" s="25" t="s">
        <v>39</v>
      </c>
      <c r="H6" s="25" t="s">
        <v>3</v>
      </c>
      <c r="I6" s="25" t="s">
        <v>10</v>
      </c>
      <c r="J6" s="25" t="s">
        <v>7</v>
      </c>
      <c r="K6" s="25" t="s">
        <v>40</v>
      </c>
      <c r="L6" s="25" t="s">
        <v>30</v>
      </c>
      <c r="M6" s="25" t="s">
        <v>32</v>
      </c>
      <c r="N6" s="25" t="s">
        <v>45</v>
      </c>
      <c r="O6" s="25" t="s">
        <v>1</v>
      </c>
      <c r="P6" s="25" t="s">
        <v>41</v>
      </c>
      <c r="Q6" s="25" t="s">
        <v>42</v>
      </c>
      <c r="R6" s="25" t="s">
        <v>43</v>
      </c>
    </row>
    <row r="7" spans="1:20" ht="15">
      <c r="A7" s="32"/>
      <c r="B7" s="10" t="s">
        <v>14</v>
      </c>
      <c r="C7" s="28">
        <v>1539</v>
      </c>
      <c r="D7" s="14"/>
      <c r="E7" s="14"/>
      <c r="F7" s="28">
        <v>204</v>
      </c>
      <c r="G7" s="29">
        <f>SUM(C7,E7,F7)</f>
        <v>1743</v>
      </c>
      <c r="H7" s="14"/>
      <c r="I7" s="14"/>
      <c r="J7" s="15"/>
      <c r="K7" s="9">
        <f>I7*J7</f>
        <v>0</v>
      </c>
      <c r="L7" s="15">
        <v>0</v>
      </c>
      <c r="M7" s="16"/>
      <c r="N7" s="7">
        <f>M7*C7</f>
        <v>0</v>
      </c>
      <c r="O7" s="17"/>
      <c r="P7" s="7">
        <f>N7+(N7*O7)</f>
        <v>0</v>
      </c>
      <c r="Q7" s="7">
        <f t="shared" ref="Q7:Q21" si="0">N7*4</f>
        <v>0</v>
      </c>
      <c r="R7" s="7">
        <f t="shared" ref="R7:R21" si="1">P7*4</f>
        <v>0</v>
      </c>
      <c r="T7" s="5"/>
    </row>
    <row r="8" spans="1:20" ht="15">
      <c r="A8" s="32"/>
      <c r="B8" s="10" t="s">
        <v>15</v>
      </c>
      <c r="C8" s="28">
        <v>1539</v>
      </c>
      <c r="D8" s="14"/>
      <c r="E8" s="14"/>
      <c r="F8" s="28">
        <v>204</v>
      </c>
      <c r="G8" s="29">
        <f t="shared" ref="G8:G21" si="2">SUM(C8,E8,F8)</f>
        <v>1743</v>
      </c>
      <c r="H8" s="14"/>
      <c r="I8" s="14"/>
      <c r="J8" s="15"/>
      <c r="K8" s="9">
        <f>I8*J8</f>
        <v>0</v>
      </c>
      <c r="L8" s="15">
        <v>0</v>
      </c>
      <c r="M8" s="16"/>
      <c r="N8" s="7">
        <f t="shared" ref="N8:N21" si="3">C8*M8</f>
        <v>0</v>
      </c>
      <c r="O8" s="17"/>
      <c r="P8" s="7">
        <f t="shared" ref="P8:P21" si="4">N8+(N8*O8)</f>
        <v>0</v>
      </c>
      <c r="Q8" s="7">
        <f t="shared" si="0"/>
        <v>0</v>
      </c>
      <c r="R8" s="7">
        <f t="shared" si="1"/>
        <v>0</v>
      </c>
      <c r="T8" s="5"/>
    </row>
    <row r="9" spans="1:20" ht="15">
      <c r="A9" s="32"/>
      <c r="B9" s="10" t="s">
        <v>16</v>
      </c>
      <c r="C9" s="28">
        <v>579</v>
      </c>
      <c r="D9" s="14"/>
      <c r="E9" s="14"/>
      <c r="F9" s="28">
        <v>152</v>
      </c>
      <c r="G9" s="29">
        <f t="shared" si="2"/>
        <v>731</v>
      </c>
      <c r="H9" s="14"/>
      <c r="I9" s="14"/>
      <c r="J9" s="15"/>
      <c r="K9" s="9">
        <f t="shared" ref="K9:K21" si="5">I9*J9</f>
        <v>0</v>
      </c>
      <c r="L9" s="15">
        <v>0</v>
      </c>
      <c r="M9" s="16"/>
      <c r="N9" s="7">
        <f t="shared" si="3"/>
        <v>0</v>
      </c>
      <c r="O9" s="17"/>
      <c r="P9" s="7">
        <f t="shared" si="4"/>
        <v>0</v>
      </c>
      <c r="Q9" s="7">
        <f t="shared" si="0"/>
        <v>0</v>
      </c>
      <c r="R9" s="7">
        <f t="shared" si="1"/>
        <v>0</v>
      </c>
      <c r="T9" s="5"/>
    </row>
    <row r="10" spans="1:20" ht="15">
      <c r="A10" s="32"/>
      <c r="B10" s="10" t="s">
        <v>17</v>
      </c>
      <c r="C10" s="28">
        <v>579</v>
      </c>
      <c r="D10" s="14"/>
      <c r="E10" s="14"/>
      <c r="F10" s="28">
        <v>152</v>
      </c>
      <c r="G10" s="29">
        <f t="shared" si="2"/>
        <v>731</v>
      </c>
      <c r="H10" s="14"/>
      <c r="I10" s="14"/>
      <c r="J10" s="15"/>
      <c r="K10" s="9">
        <f t="shared" si="5"/>
        <v>0</v>
      </c>
      <c r="L10" s="15">
        <v>0</v>
      </c>
      <c r="M10" s="16"/>
      <c r="N10" s="7">
        <f t="shared" si="3"/>
        <v>0</v>
      </c>
      <c r="O10" s="17"/>
      <c r="P10" s="7">
        <f t="shared" si="4"/>
        <v>0</v>
      </c>
      <c r="Q10" s="7">
        <f t="shared" si="0"/>
        <v>0</v>
      </c>
      <c r="R10" s="7">
        <f t="shared" si="1"/>
        <v>0</v>
      </c>
      <c r="T10" s="5"/>
    </row>
    <row r="11" spans="1:20" ht="15">
      <c r="A11" s="32"/>
      <c r="B11" s="10" t="s">
        <v>18</v>
      </c>
      <c r="C11" s="28">
        <v>579</v>
      </c>
      <c r="D11" s="14"/>
      <c r="E11" s="14"/>
      <c r="F11" s="28">
        <v>152</v>
      </c>
      <c r="G11" s="29">
        <f t="shared" si="2"/>
        <v>731</v>
      </c>
      <c r="H11" s="14"/>
      <c r="I11" s="14"/>
      <c r="J11" s="15"/>
      <c r="K11" s="9">
        <f t="shared" si="5"/>
        <v>0</v>
      </c>
      <c r="L11" s="15">
        <v>0</v>
      </c>
      <c r="M11" s="16"/>
      <c r="N11" s="7">
        <f t="shared" si="3"/>
        <v>0</v>
      </c>
      <c r="O11" s="17"/>
      <c r="P11" s="7">
        <f t="shared" si="4"/>
        <v>0</v>
      </c>
      <c r="Q11" s="7">
        <f t="shared" si="0"/>
        <v>0</v>
      </c>
      <c r="R11" s="7">
        <f t="shared" si="1"/>
        <v>0</v>
      </c>
      <c r="T11" s="5"/>
    </row>
    <row r="12" spans="1:20" ht="15">
      <c r="A12" s="32"/>
      <c r="B12" s="10" t="s">
        <v>19</v>
      </c>
      <c r="C12" s="28">
        <v>540</v>
      </c>
      <c r="D12" s="14"/>
      <c r="E12" s="14"/>
      <c r="F12" s="28">
        <v>152</v>
      </c>
      <c r="G12" s="29">
        <f t="shared" si="2"/>
        <v>692</v>
      </c>
      <c r="H12" s="14"/>
      <c r="I12" s="14"/>
      <c r="J12" s="15"/>
      <c r="K12" s="9">
        <f t="shared" si="5"/>
        <v>0</v>
      </c>
      <c r="L12" s="15">
        <v>0</v>
      </c>
      <c r="M12" s="16"/>
      <c r="N12" s="7">
        <f t="shared" si="3"/>
        <v>0</v>
      </c>
      <c r="O12" s="17"/>
      <c r="P12" s="7">
        <f t="shared" si="4"/>
        <v>0</v>
      </c>
      <c r="Q12" s="7">
        <f t="shared" si="0"/>
        <v>0</v>
      </c>
      <c r="R12" s="7">
        <f t="shared" si="1"/>
        <v>0</v>
      </c>
      <c r="T12" s="5"/>
    </row>
    <row r="13" spans="1:20" ht="15">
      <c r="A13" s="32"/>
      <c r="B13" s="10" t="s">
        <v>20</v>
      </c>
      <c r="C13" s="28">
        <v>540</v>
      </c>
      <c r="D13" s="14"/>
      <c r="E13" s="14"/>
      <c r="F13" s="28">
        <v>152</v>
      </c>
      <c r="G13" s="29">
        <f t="shared" si="2"/>
        <v>692</v>
      </c>
      <c r="H13" s="14"/>
      <c r="I13" s="14"/>
      <c r="J13" s="15"/>
      <c r="K13" s="9">
        <f t="shared" si="5"/>
        <v>0</v>
      </c>
      <c r="L13" s="15">
        <v>0</v>
      </c>
      <c r="M13" s="16"/>
      <c r="N13" s="7">
        <f t="shared" si="3"/>
        <v>0</v>
      </c>
      <c r="O13" s="17"/>
      <c r="P13" s="7">
        <f t="shared" si="4"/>
        <v>0</v>
      </c>
      <c r="Q13" s="7">
        <f t="shared" si="0"/>
        <v>0</v>
      </c>
      <c r="R13" s="7">
        <f t="shared" si="1"/>
        <v>0</v>
      </c>
      <c r="T13" s="5"/>
    </row>
    <row r="14" spans="1:20" ht="15">
      <c r="A14" s="32"/>
      <c r="B14" s="10" t="s">
        <v>21</v>
      </c>
      <c r="C14" s="28">
        <v>540</v>
      </c>
      <c r="D14" s="14"/>
      <c r="E14" s="14"/>
      <c r="F14" s="28">
        <v>152</v>
      </c>
      <c r="G14" s="29">
        <f t="shared" si="2"/>
        <v>692</v>
      </c>
      <c r="H14" s="14"/>
      <c r="I14" s="14"/>
      <c r="J14" s="15"/>
      <c r="K14" s="9">
        <f t="shared" si="5"/>
        <v>0</v>
      </c>
      <c r="L14" s="15">
        <v>0</v>
      </c>
      <c r="M14" s="16"/>
      <c r="N14" s="7">
        <f t="shared" si="3"/>
        <v>0</v>
      </c>
      <c r="O14" s="17"/>
      <c r="P14" s="7">
        <f t="shared" si="4"/>
        <v>0</v>
      </c>
      <c r="Q14" s="7">
        <f t="shared" si="0"/>
        <v>0</v>
      </c>
      <c r="R14" s="7">
        <f t="shared" si="1"/>
        <v>0</v>
      </c>
      <c r="T14" s="5"/>
    </row>
    <row r="15" spans="1:20" ht="15">
      <c r="A15" s="32"/>
      <c r="B15" s="10" t="s">
        <v>22</v>
      </c>
      <c r="C15" s="28">
        <v>530</v>
      </c>
      <c r="D15" s="14"/>
      <c r="E15" s="14"/>
      <c r="F15" s="28">
        <v>152</v>
      </c>
      <c r="G15" s="29">
        <f t="shared" si="2"/>
        <v>682</v>
      </c>
      <c r="H15" s="14"/>
      <c r="I15" s="14"/>
      <c r="J15" s="15"/>
      <c r="K15" s="9">
        <f t="shared" si="5"/>
        <v>0</v>
      </c>
      <c r="L15" s="15">
        <v>0</v>
      </c>
      <c r="M15" s="16"/>
      <c r="N15" s="7">
        <f t="shared" si="3"/>
        <v>0</v>
      </c>
      <c r="O15" s="17"/>
      <c r="P15" s="7">
        <f t="shared" si="4"/>
        <v>0</v>
      </c>
      <c r="Q15" s="7">
        <f t="shared" si="0"/>
        <v>0</v>
      </c>
      <c r="R15" s="7">
        <f t="shared" si="1"/>
        <v>0</v>
      </c>
      <c r="T15" s="5"/>
    </row>
    <row r="16" spans="1:20" ht="15">
      <c r="A16" s="32"/>
      <c r="B16" s="10" t="s">
        <v>23</v>
      </c>
      <c r="C16" s="28">
        <v>530</v>
      </c>
      <c r="D16" s="14"/>
      <c r="E16" s="14"/>
      <c r="F16" s="28">
        <v>152</v>
      </c>
      <c r="G16" s="29">
        <f t="shared" si="2"/>
        <v>682</v>
      </c>
      <c r="H16" s="14"/>
      <c r="I16" s="14"/>
      <c r="J16" s="15"/>
      <c r="K16" s="9">
        <f t="shared" si="5"/>
        <v>0</v>
      </c>
      <c r="L16" s="15">
        <v>0</v>
      </c>
      <c r="M16" s="16"/>
      <c r="N16" s="7">
        <f t="shared" si="3"/>
        <v>0</v>
      </c>
      <c r="O16" s="17"/>
      <c r="P16" s="7">
        <f t="shared" si="4"/>
        <v>0</v>
      </c>
      <c r="Q16" s="7">
        <f t="shared" si="0"/>
        <v>0</v>
      </c>
      <c r="R16" s="7">
        <f t="shared" si="1"/>
        <v>0</v>
      </c>
      <c r="T16" s="5"/>
    </row>
    <row r="17" spans="1:22" ht="15">
      <c r="A17" s="32"/>
      <c r="B17" s="10" t="s">
        <v>24</v>
      </c>
      <c r="C17" s="28">
        <v>528</v>
      </c>
      <c r="D17" s="14"/>
      <c r="E17" s="14"/>
      <c r="F17" s="28">
        <v>152</v>
      </c>
      <c r="G17" s="29">
        <f t="shared" si="2"/>
        <v>680</v>
      </c>
      <c r="H17" s="14"/>
      <c r="I17" s="14"/>
      <c r="J17" s="15"/>
      <c r="K17" s="9">
        <f t="shared" si="5"/>
        <v>0</v>
      </c>
      <c r="L17" s="15">
        <v>0</v>
      </c>
      <c r="M17" s="16"/>
      <c r="N17" s="7">
        <f t="shared" si="3"/>
        <v>0</v>
      </c>
      <c r="O17" s="17"/>
      <c r="P17" s="7">
        <f t="shared" si="4"/>
        <v>0</v>
      </c>
      <c r="Q17" s="7">
        <f t="shared" si="0"/>
        <v>0</v>
      </c>
      <c r="R17" s="7">
        <f t="shared" si="1"/>
        <v>0</v>
      </c>
      <c r="T17" s="5"/>
    </row>
    <row r="18" spans="1:22" ht="15">
      <c r="A18" s="32"/>
      <c r="B18" s="10" t="s">
        <v>25</v>
      </c>
      <c r="C18" s="28">
        <v>528</v>
      </c>
      <c r="D18" s="14"/>
      <c r="E18" s="14"/>
      <c r="F18" s="28">
        <v>152</v>
      </c>
      <c r="G18" s="29">
        <f t="shared" si="2"/>
        <v>680</v>
      </c>
      <c r="H18" s="14"/>
      <c r="I18" s="14"/>
      <c r="J18" s="15"/>
      <c r="K18" s="9">
        <f t="shared" si="5"/>
        <v>0</v>
      </c>
      <c r="L18" s="15">
        <v>0</v>
      </c>
      <c r="M18" s="16"/>
      <c r="N18" s="7">
        <f t="shared" si="3"/>
        <v>0</v>
      </c>
      <c r="O18" s="17"/>
      <c r="P18" s="7">
        <f t="shared" si="4"/>
        <v>0</v>
      </c>
      <c r="Q18" s="7">
        <f t="shared" si="0"/>
        <v>0</v>
      </c>
      <c r="R18" s="7">
        <f t="shared" si="1"/>
        <v>0</v>
      </c>
      <c r="T18" s="5"/>
    </row>
    <row r="19" spans="1:22" ht="15">
      <c r="A19" s="32"/>
      <c r="B19" s="10" t="s">
        <v>26</v>
      </c>
      <c r="C19" s="28">
        <v>528</v>
      </c>
      <c r="D19" s="14"/>
      <c r="E19" s="14"/>
      <c r="F19" s="28">
        <v>152</v>
      </c>
      <c r="G19" s="29">
        <f t="shared" si="2"/>
        <v>680</v>
      </c>
      <c r="H19" s="14"/>
      <c r="I19" s="14"/>
      <c r="J19" s="15"/>
      <c r="K19" s="9">
        <f t="shared" si="5"/>
        <v>0</v>
      </c>
      <c r="L19" s="15">
        <v>0</v>
      </c>
      <c r="M19" s="16"/>
      <c r="N19" s="7">
        <f t="shared" si="3"/>
        <v>0</v>
      </c>
      <c r="O19" s="17"/>
      <c r="P19" s="7">
        <f t="shared" si="4"/>
        <v>0</v>
      </c>
      <c r="Q19" s="7">
        <f t="shared" si="0"/>
        <v>0</v>
      </c>
      <c r="R19" s="7">
        <f t="shared" si="1"/>
        <v>0</v>
      </c>
      <c r="T19" s="5"/>
    </row>
    <row r="20" spans="1:22" ht="15">
      <c r="A20" s="32"/>
      <c r="B20" s="10" t="s">
        <v>27</v>
      </c>
      <c r="C20" s="28">
        <v>936</v>
      </c>
      <c r="D20" s="14"/>
      <c r="E20" s="14"/>
      <c r="F20" s="28">
        <v>204</v>
      </c>
      <c r="G20" s="29">
        <f t="shared" si="2"/>
        <v>1140</v>
      </c>
      <c r="H20" s="14"/>
      <c r="I20" s="14"/>
      <c r="J20" s="15"/>
      <c r="K20" s="9">
        <f t="shared" si="5"/>
        <v>0</v>
      </c>
      <c r="L20" s="15">
        <v>0</v>
      </c>
      <c r="M20" s="16"/>
      <c r="N20" s="7">
        <f t="shared" si="3"/>
        <v>0</v>
      </c>
      <c r="O20" s="17"/>
      <c r="P20" s="7">
        <f t="shared" si="4"/>
        <v>0</v>
      </c>
      <c r="Q20" s="7">
        <f t="shared" si="0"/>
        <v>0</v>
      </c>
      <c r="R20" s="7">
        <f t="shared" si="1"/>
        <v>0</v>
      </c>
      <c r="T20" s="5"/>
    </row>
    <row r="21" spans="1:22" ht="15">
      <c r="A21" s="32"/>
      <c r="B21" s="10" t="s">
        <v>28</v>
      </c>
      <c r="C21" s="28">
        <v>936</v>
      </c>
      <c r="D21" s="14"/>
      <c r="E21" s="14"/>
      <c r="F21" s="28">
        <v>204</v>
      </c>
      <c r="G21" s="29">
        <f t="shared" si="2"/>
        <v>1140</v>
      </c>
      <c r="H21" s="14"/>
      <c r="I21" s="14"/>
      <c r="J21" s="15"/>
      <c r="K21" s="9">
        <f t="shared" si="5"/>
        <v>0</v>
      </c>
      <c r="L21" s="15">
        <v>0</v>
      </c>
      <c r="M21" s="16"/>
      <c r="N21" s="7">
        <f t="shared" si="3"/>
        <v>0</v>
      </c>
      <c r="O21" s="17"/>
      <c r="P21" s="7">
        <f t="shared" si="4"/>
        <v>0</v>
      </c>
      <c r="Q21" s="7">
        <f t="shared" si="0"/>
        <v>0</v>
      </c>
      <c r="R21" s="7">
        <f t="shared" si="1"/>
        <v>0</v>
      </c>
      <c r="T21" s="5"/>
    </row>
    <row r="22" spans="1:22" ht="33" customHeight="1">
      <c r="A22" s="30"/>
      <c r="B22" s="30"/>
      <c r="C22" s="27">
        <f>SUM(C7:C21)</f>
        <v>10951</v>
      </c>
      <c r="D22" s="19">
        <f>SUM(D7:D21)</f>
        <v>0</v>
      </c>
      <c r="E22" s="19">
        <f>SUM(E7:E21)</f>
        <v>0</v>
      </c>
      <c r="F22" s="27">
        <f>SUM(F7:F21)</f>
        <v>2488</v>
      </c>
      <c r="G22" s="19">
        <f>SUM(G7:G21)</f>
        <v>13439</v>
      </c>
      <c r="H22" s="22" t="s">
        <v>0</v>
      </c>
      <c r="I22" s="22"/>
      <c r="J22" s="22"/>
      <c r="K22" s="26">
        <f>SUM(K7:K21)</f>
        <v>0</v>
      </c>
      <c r="L22" s="22"/>
      <c r="M22" s="23"/>
      <c r="N22" s="20">
        <f>SUM(N7:N21)</f>
        <v>0</v>
      </c>
      <c r="O22" s="21" t="s">
        <v>0</v>
      </c>
      <c r="P22" s="7">
        <f>SUM(P7:P21)</f>
        <v>0</v>
      </c>
      <c r="Q22" s="7">
        <f>SUM(Q7:Q21)</f>
        <v>0</v>
      </c>
      <c r="R22" s="7">
        <f>SUM(R7:R21)</f>
        <v>0</v>
      </c>
      <c r="V22" s="4"/>
    </row>
    <row r="23" spans="1:22">
      <c r="N23" s="5"/>
    </row>
    <row r="24" spans="1:22" ht="23.25" customHeight="1">
      <c r="A24" s="3" t="s">
        <v>37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22" ht="33.950000000000003" customHeight="1">
      <c r="A25" s="37" t="s">
        <v>11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</row>
    <row r="26" spans="1:22" ht="24" customHeight="1">
      <c r="A26" s="38" t="s">
        <v>12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22" ht="26.25" customHeight="1">
      <c r="A27" s="39" t="s">
        <v>35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</row>
    <row r="28" spans="1:22" ht="33" customHeight="1">
      <c r="A28" s="33" t="s">
        <v>36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22" ht="36" customHeight="1">
      <c r="A29" s="33" t="s">
        <v>38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1:22" ht="1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1:22">
      <c r="A31" s="8"/>
      <c r="B31" s="12" t="s">
        <v>13</v>
      </c>
    </row>
    <row r="33" spans="1:2">
      <c r="A33" s="13"/>
      <c r="B33" s="12" t="s">
        <v>34</v>
      </c>
    </row>
    <row r="36" spans="1:2">
      <c r="A36" s="31" t="s">
        <v>29</v>
      </c>
    </row>
  </sheetData>
  <sheetProtection algorithmName="SHA-512" hashValue="+l2SYPo7QtEyeIGW+mEHVVenuQ7ly292U3hVNgr6lQMR27Nb4pnlVAWHVZmpxP5oZhPBQ5tjhavfheALEFMqNg==" saltValue="kI5OLmO5auojMKSAlwLxeA==" spinCount="100000" sheet="1" objects="1" scenarios="1"/>
  <autoFilter ref="A6:R22" xr:uid="{00000000-0009-0000-0000-000000000000}"/>
  <mergeCells count="6">
    <mergeCell ref="A29:R29"/>
    <mergeCell ref="A2:R2"/>
    <mergeCell ref="A25:R25"/>
    <mergeCell ref="A26:R26"/>
    <mergeCell ref="A27:R27"/>
    <mergeCell ref="A28:R28"/>
  </mergeCells>
  <phoneticPr fontId="0" type="noConversion"/>
  <pageMargins left="0" right="0" top="0.98425196850393704" bottom="0.98425196850393704" header="0.51181102362204722" footer="0.51181102362204722"/>
  <pageSetup paperSize="9" scale="42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58124-7768-47A7-99C6-AA788E46EF60}">
  <dimension ref="A1"/>
  <sheetViews>
    <sheetView workbookViewId="0">
      <selection activeCell="A11" sqref="A11"/>
    </sheetView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CN_reagencie</vt:lpstr>
      <vt:lpstr>List1</vt:lpstr>
      <vt:lpstr>CN_reagencie!Názvy_tisku</vt:lpstr>
      <vt:lpstr>CN_reagencie!Oblast_tisku</vt:lpstr>
    </vt:vector>
  </TitlesOfParts>
  <Company>NemTR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Mgr. Alena Ševčíková</cp:lastModifiedBy>
  <cp:lastPrinted>2025-02-17T08:47:06Z</cp:lastPrinted>
  <dcterms:created xsi:type="dcterms:W3CDTF">2010-06-04T10:23:41Z</dcterms:created>
  <dcterms:modified xsi:type="dcterms:W3CDTF">2025-02-17T08:47:10Z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inCustomData0000">
    <vt:lpwstr>&lt;AddinData version="1.0"&gt;&lt;Worksheets&gt;&lt;Worksheet Name="CN_reagencie"&gt;&lt;Controls /&gt;&lt;/Worksheet&gt;&lt;/Worksheets&gt;&lt;/AddinData&gt;</vt:lpwstr>
  </property>
</Properties>
</file>